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acs47i\OneDrive - American Fidelity Corporation\"/>
    </mc:Choice>
  </mc:AlternateContent>
  <xr:revisionPtr revIDLastSave="0" documentId="8_{FEEF4163-883E-4E66-93E8-B80EB0E18ABC}" xr6:coauthVersionLast="47" xr6:coauthVersionMax="47" xr10:uidLastSave="{00000000-0000-0000-0000-000000000000}"/>
  <bookViews>
    <workbookView xWindow="-98" yWindow="-98" windowWidth="19396" windowHeight="11475" xr2:uid="{00000000-000D-0000-FFFF-FFFF00000000}"/>
  </bookViews>
  <sheets>
    <sheet name="Sheet1" sheetId="1" r:id="rId1"/>
  </sheets>
  <definedNames>
    <definedName name="_xlnm.Print_Area" localSheetId="0">Sheet1!$A$1:$C$34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3" i="1" l="1"/>
  <c r="B34" i="1" l="1"/>
  <c r="B33" i="1"/>
  <c r="B32" i="1"/>
  <c r="B31" i="1"/>
  <c r="G34" i="1"/>
  <c r="G33" i="1"/>
  <c r="G32" i="1"/>
  <c r="G31" i="1"/>
  <c r="C32" i="1" l="1"/>
  <c r="C33" i="1"/>
  <c r="C31" i="1"/>
  <c r="C34" i="1"/>
  <c r="B10" i="1"/>
  <c r="B9" i="1"/>
  <c r="B8" i="1"/>
  <c r="B28" i="1"/>
  <c r="B27" i="1"/>
  <c r="B26" i="1"/>
  <c r="B25" i="1"/>
  <c r="B22" i="1"/>
  <c r="B21" i="1"/>
  <c r="B20" i="1"/>
  <c r="B19" i="1"/>
  <c r="B16" i="1"/>
  <c r="B15" i="1"/>
  <c r="B14" i="1"/>
  <c r="G13" i="1"/>
  <c r="B7" i="1"/>
  <c r="G26" i="1" l="1"/>
  <c r="G27" i="1"/>
  <c r="G28" i="1"/>
  <c r="G25" i="1"/>
  <c r="G20" i="1"/>
  <c r="G21" i="1"/>
  <c r="G22" i="1"/>
  <c r="G19" i="1"/>
  <c r="G14" i="1"/>
  <c r="G15" i="1"/>
  <c r="G16" i="1"/>
  <c r="G8" i="1"/>
  <c r="G9" i="1"/>
  <c r="G10" i="1"/>
  <c r="G7" i="1"/>
  <c r="C28" i="1" l="1"/>
  <c r="C27" i="1"/>
  <c r="C26" i="1"/>
  <c r="C25" i="1"/>
  <c r="C22" i="1" l="1"/>
  <c r="C21" i="1"/>
  <c r="C20" i="1"/>
  <c r="C19" i="1"/>
  <c r="C16" i="1"/>
  <c r="C15" i="1"/>
  <c r="C14" i="1"/>
  <c r="C13" i="1"/>
  <c r="C10" i="1"/>
  <c r="C9" i="1"/>
  <c r="C8" i="1"/>
  <c r="C7" i="1"/>
</calcChain>
</file>

<file path=xl/sharedStrings.xml><?xml version="1.0" encoding="utf-8"?>
<sst xmlns="http://schemas.openxmlformats.org/spreadsheetml/2006/main" count="55" uniqueCount="22">
  <si>
    <t>Monthly Premium</t>
  </si>
  <si>
    <t>Annual Premium</t>
  </si>
  <si>
    <t>ACTIVECARE 2</t>
  </si>
  <si>
    <t>Employer Paid Premium:</t>
  </si>
  <si>
    <t>Pay Mode:</t>
  </si>
  <si>
    <t>Employee Only</t>
  </si>
  <si>
    <t>Employee &amp; Child(ren)</t>
  </si>
  <si>
    <t>Employee &amp; Spouse</t>
  </si>
  <si>
    <t>Family</t>
  </si>
  <si>
    <t>Employee Contribution</t>
  </si>
  <si>
    <t>Employer Contribution</t>
  </si>
  <si>
    <t>ACTIVECARE HD</t>
  </si>
  <si>
    <t>AC Primary Plus</t>
  </si>
  <si>
    <t>AC Primary</t>
  </si>
  <si>
    <t>AC HD</t>
  </si>
  <si>
    <t>Blue Essential</t>
  </si>
  <si>
    <r>
      <t xml:space="preserve">ACTIVECARE </t>
    </r>
    <r>
      <rPr>
        <b/>
        <sz val="10"/>
        <rFont val="Calibri Light"/>
        <family val="2"/>
      </rPr>
      <t>Primary Plus</t>
    </r>
  </si>
  <si>
    <r>
      <t xml:space="preserve">Blue Essentials </t>
    </r>
    <r>
      <rPr>
        <b/>
        <sz val="10"/>
        <rFont val="Calibri Light"/>
        <family val="2"/>
      </rPr>
      <t>(West TX)</t>
    </r>
  </si>
  <si>
    <t xml:space="preserve"> ISD</t>
  </si>
  <si>
    <t>TRS Medical Rates 2024-2025 Plan Year</t>
  </si>
  <si>
    <r>
      <t xml:space="preserve">ACTIVECARE </t>
    </r>
    <r>
      <rPr>
        <b/>
        <sz val="10"/>
        <rFont val="Calibri Light"/>
        <family val="2"/>
      </rPr>
      <t>Primary</t>
    </r>
  </si>
  <si>
    <t>Reg 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</si>
</sst>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 Light"/>
      <family val="2"/>
    </font>
    <font>
      <sz val="11"/>
      <color theme="1"/>
      <name val="Calibri Light"/>
      <family val="2"/>
    </font>
    <font>
      <sz val="18"/>
      <color theme="1"/>
      <name val="Calibri Light"/>
      <family val="2"/>
    </font>
    <font>
      <i/>
      <sz val="14"/>
      <color theme="1"/>
      <name val="Calibri Light"/>
      <family val="2"/>
    </font>
    <font>
      <b/>
      <sz val="14"/>
      <color theme="1"/>
      <name val="Calibri Light"/>
      <family val="2"/>
    </font>
    <font>
      <b/>
      <sz val="24"/>
      <color theme="1"/>
      <name val="Calibri Light"/>
      <family val="2"/>
    </font>
    <font>
      <b/>
      <sz val="14"/>
      <name val="Calibri Light"/>
      <family val="2"/>
    </font>
    <font>
      <b/>
      <sz val="10"/>
      <name val="Calibri Light"/>
      <family val="2"/>
    </font>
  </fonts>
  <fills count="8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2" fontId="0" fillId="0" borderId="0" xfId="0" applyNumberFormat="1"/>
    <xf numFmtId="0" fontId="0" fillId="0" borderId="0" xfId="0" applyAlignment="1" applyProtection="1">
      <alignment horizontal="right"/>
      <protection hidden="1"/>
    </xf>
    <xf numFmtId="2" fontId="0" fillId="0" borderId="0" xfId="0" applyNumberFormat="1" applyProtection="1">
      <protection hidden="1"/>
    </xf>
    <xf numFmtId="0" fontId="0" fillId="0" borderId="0" xfId="0" applyProtection="1">
      <protection hidden="1"/>
    </xf>
    <xf numFmtId="0" fontId="0" fillId="0" borderId="0" xfId="0" applyAlignment="1">
      <alignment horizontal="center"/>
    </xf>
    <xf numFmtId="2" fontId="0" fillId="3" borderId="0" xfId="0" applyNumberFormat="1" applyFill="1" applyProtection="1">
      <protection hidden="1"/>
    </xf>
    <xf numFmtId="0" fontId="2" fillId="0" borderId="0" xfId="0" applyFont="1"/>
    <xf numFmtId="2" fontId="2" fillId="0" borderId="0" xfId="0" applyNumberFormat="1" applyFont="1"/>
    <xf numFmtId="0" fontId="2" fillId="0" borderId="1" xfId="0" applyFont="1" applyBorder="1"/>
    <xf numFmtId="0" fontId="2" fillId="0" borderId="0" xfId="0" applyFont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5" fillId="2" borderId="1" xfId="0" applyFont="1" applyFill="1" applyBorder="1"/>
    <xf numFmtId="0" fontId="6" fillId="0" borderId="0" xfId="0" applyFont="1"/>
    <xf numFmtId="0" fontId="3" fillId="0" borderId="0" xfId="0" applyFont="1"/>
    <xf numFmtId="0" fontId="4" fillId="0" borderId="0" xfId="0" applyFont="1"/>
    <xf numFmtId="0" fontId="2" fillId="4" borderId="1" xfId="0" applyFont="1" applyFill="1" applyBorder="1"/>
    <xf numFmtId="164" fontId="2" fillId="4" borderId="1" xfId="0" applyNumberFormat="1" applyFont="1" applyFill="1" applyBorder="1" applyAlignment="1">
      <alignment horizontal="center"/>
    </xf>
    <xf numFmtId="2" fontId="1" fillId="4" borderId="1" xfId="0" applyNumberFormat="1" applyFont="1" applyFill="1" applyBorder="1" applyAlignment="1">
      <alignment horizontal="center" wrapText="1"/>
    </xf>
    <xf numFmtId="0" fontId="7" fillId="4" borderId="1" xfId="0" applyFont="1" applyFill="1" applyBorder="1"/>
    <xf numFmtId="0" fontId="2" fillId="2" borderId="1" xfId="0" applyFont="1" applyFill="1" applyBorder="1"/>
    <xf numFmtId="164" fontId="2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 wrapText="1"/>
    </xf>
    <xf numFmtId="2" fontId="1" fillId="5" borderId="1" xfId="0" applyNumberFormat="1" applyFont="1" applyFill="1" applyBorder="1" applyAlignment="1">
      <alignment horizontal="center" wrapText="1"/>
    </xf>
    <xf numFmtId="0" fontId="2" fillId="5" borderId="1" xfId="0" applyFont="1" applyFill="1" applyBorder="1"/>
    <xf numFmtId="164" fontId="2" fillId="5" borderId="1" xfId="0" applyNumberFormat="1" applyFont="1" applyFill="1" applyBorder="1" applyAlignment="1">
      <alignment horizontal="center"/>
    </xf>
    <xf numFmtId="0" fontId="7" fillId="5" borderId="1" xfId="0" applyFont="1" applyFill="1" applyBorder="1"/>
    <xf numFmtId="2" fontId="1" fillId="6" borderId="1" xfId="0" applyNumberFormat="1" applyFont="1" applyFill="1" applyBorder="1" applyAlignment="1">
      <alignment horizontal="center" wrapText="1"/>
    </xf>
    <xf numFmtId="0" fontId="2" fillId="6" borderId="1" xfId="0" applyFont="1" applyFill="1" applyBorder="1"/>
    <xf numFmtId="164" fontId="2" fillId="6" borderId="1" xfId="0" applyNumberFormat="1" applyFont="1" applyFill="1" applyBorder="1" applyAlignment="1">
      <alignment horizontal="center"/>
    </xf>
    <xf numFmtId="0" fontId="7" fillId="6" borderId="1" xfId="0" applyFont="1" applyFill="1" applyBorder="1"/>
    <xf numFmtId="2" fontId="1" fillId="7" borderId="1" xfId="0" applyNumberFormat="1" applyFont="1" applyFill="1" applyBorder="1" applyAlignment="1">
      <alignment horizontal="center" wrapText="1"/>
    </xf>
    <xf numFmtId="0" fontId="2" fillId="7" borderId="1" xfId="0" applyFont="1" applyFill="1" applyBorder="1"/>
    <xf numFmtId="164" fontId="2" fillId="7" borderId="1" xfId="0" applyNumberFormat="1" applyFont="1" applyFill="1" applyBorder="1" applyAlignment="1">
      <alignment horizontal="center"/>
    </xf>
    <xf numFmtId="0" fontId="7" fillId="7" borderId="1" xfId="0" applyFont="1" applyFill="1" applyBorder="1"/>
    <xf numFmtId="0" fontId="7" fillId="2" borderId="1" xfId="0" applyFont="1" applyFill="1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4"/>
  <sheetViews>
    <sheetView tabSelected="1" zoomScale="70" zoomScaleNormal="70" workbookViewId="0">
      <selection activeCell="G4" sqref="G4"/>
    </sheetView>
  </sheetViews>
  <sheetFormatPr defaultRowHeight="14.25" x14ac:dyDescent="0.45"/>
  <cols>
    <col min="1" max="1" width="28.33203125" customWidth="1"/>
    <col min="2" max="2" width="17.53125" style="5" customWidth="1"/>
    <col min="3" max="3" width="28.265625" style="5" customWidth="1"/>
    <col min="4" max="5" width="19.796875" style="1" bestFit="1" customWidth="1"/>
    <col min="6" max="6" width="15.59765625" bestFit="1" customWidth="1"/>
    <col min="7" max="7" width="14.265625" style="1" bestFit="1" customWidth="1"/>
    <col min="10" max="10" width="15.59765625" bestFit="1" customWidth="1"/>
    <col min="11" max="11" width="14.265625" bestFit="1" customWidth="1"/>
  </cols>
  <sheetData>
    <row r="1" spans="1:11" ht="30.75" x14ac:dyDescent="0.9">
      <c r="A1" s="37" t="s">
        <v>18</v>
      </c>
      <c r="B1" s="37"/>
      <c r="C1" s="37"/>
      <c r="D1" s="13"/>
      <c r="E1" s="13"/>
      <c r="F1" s="2" t="s">
        <v>3</v>
      </c>
      <c r="G1" s="6">
        <v>335</v>
      </c>
      <c r="H1" t="s">
        <v>21</v>
      </c>
      <c r="K1" s="3"/>
    </row>
    <row r="2" spans="1:11" ht="23.25" x14ac:dyDescent="0.7">
      <c r="A2" s="36" t="s">
        <v>19</v>
      </c>
      <c r="B2" s="36"/>
      <c r="C2" s="36"/>
      <c r="D2" s="14"/>
      <c r="E2"/>
      <c r="F2" s="2" t="s">
        <v>4</v>
      </c>
      <c r="G2" s="4">
        <v>12</v>
      </c>
      <c r="K2" s="4"/>
    </row>
    <row r="3" spans="1:11" ht="18" x14ac:dyDescent="0.55000000000000004">
      <c r="A3" s="38"/>
      <c r="B3" s="38"/>
      <c r="C3" s="38"/>
      <c r="D3" s="15"/>
      <c r="E3" s="15"/>
      <c r="G3" s="1">
        <v>335</v>
      </c>
    </row>
    <row r="4" spans="1:11" x14ac:dyDescent="0.45">
      <c r="A4" s="39"/>
      <c r="B4" s="39"/>
      <c r="C4" s="39"/>
      <c r="D4" s="7"/>
      <c r="E4" s="7"/>
    </row>
    <row r="5" spans="1:11" x14ac:dyDescent="0.45">
      <c r="A5" s="7"/>
      <c r="B5" s="10"/>
      <c r="C5" s="10"/>
      <c r="D5" s="8"/>
      <c r="E5" s="7"/>
    </row>
    <row r="6" spans="1:11" ht="29.25" x14ac:dyDescent="0.55000000000000004">
      <c r="A6" s="19" t="s">
        <v>11</v>
      </c>
      <c r="B6" s="18" t="s">
        <v>10</v>
      </c>
      <c r="C6" s="18" t="s">
        <v>9</v>
      </c>
      <c r="D6" s="8"/>
      <c r="E6" s="12" t="s">
        <v>14</v>
      </c>
      <c r="F6" s="1" t="s">
        <v>0</v>
      </c>
      <c r="G6" s="1" t="s">
        <v>1</v>
      </c>
    </row>
    <row r="7" spans="1:11" x14ac:dyDescent="0.45">
      <c r="A7" s="9" t="s">
        <v>5</v>
      </c>
      <c r="B7" s="11">
        <f>G1</f>
        <v>335</v>
      </c>
      <c r="C7" s="11">
        <f>ROUND((G7/G2)-B7,2)</f>
        <v>125</v>
      </c>
      <c r="D7" s="8"/>
      <c r="E7" s="8"/>
      <c r="F7" s="1">
        <v>460</v>
      </c>
      <c r="G7" s="1">
        <f>SUM(F7*12)</f>
        <v>5520</v>
      </c>
    </row>
    <row r="8" spans="1:11" x14ac:dyDescent="0.45">
      <c r="A8" s="16" t="s">
        <v>7</v>
      </c>
      <c r="B8" s="17">
        <f>G3</f>
        <v>335</v>
      </c>
      <c r="C8" s="17">
        <f>ROUND((G8/G2)-B8,2)</f>
        <v>907</v>
      </c>
      <c r="D8" s="8"/>
      <c r="E8" s="8"/>
      <c r="F8" s="1">
        <v>1242</v>
      </c>
      <c r="G8" s="1">
        <f t="shared" ref="G8:G10" si="0">SUM(F8*12)</f>
        <v>14904</v>
      </c>
    </row>
    <row r="9" spans="1:11" x14ac:dyDescent="0.45">
      <c r="A9" s="9" t="s">
        <v>6</v>
      </c>
      <c r="B9" s="11">
        <f>G3</f>
        <v>335</v>
      </c>
      <c r="C9" s="11">
        <f>ROUND((G9/G2)-B9,2)</f>
        <v>447</v>
      </c>
      <c r="D9" s="8"/>
      <c r="E9" s="8"/>
      <c r="F9" s="1">
        <v>782</v>
      </c>
      <c r="G9" s="1">
        <f t="shared" si="0"/>
        <v>9384</v>
      </c>
    </row>
    <row r="10" spans="1:11" x14ac:dyDescent="0.45">
      <c r="A10" s="16" t="s">
        <v>8</v>
      </c>
      <c r="B10" s="17">
        <f>G3</f>
        <v>335</v>
      </c>
      <c r="C10" s="17">
        <f>ROUND((G10/G2)-B10,2)</f>
        <v>15310</v>
      </c>
      <c r="D10" s="8"/>
      <c r="E10" s="8"/>
      <c r="F10" s="1">
        <v>15645</v>
      </c>
      <c r="G10" s="1">
        <f t="shared" si="0"/>
        <v>187740</v>
      </c>
    </row>
    <row r="11" spans="1:11" x14ac:dyDescent="0.45">
      <c r="A11" s="7"/>
      <c r="B11" s="10"/>
      <c r="C11" s="10"/>
      <c r="D11" s="8"/>
      <c r="E11" s="8"/>
      <c r="G11"/>
    </row>
    <row r="12" spans="1:11" ht="29.25" x14ac:dyDescent="0.55000000000000004">
      <c r="A12" s="35" t="s">
        <v>20</v>
      </c>
      <c r="B12" s="22" t="s">
        <v>10</v>
      </c>
      <c r="C12" s="22" t="s">
        <v>9</v>
      </c>
      <c r="D12" s="8"/>
      <c r="E12" s="12" t="s">
        <v>13</v>
      </c>
      <c r="F12" s="1" t="s">
        <v>0</v>
      </c>
      <c r="G12" s="1" t="s">
        <v>1</v>
      </c>
    </row>
    <row r="13" spans="1:11" x14ac:dyDescent="0.45">
      <c r="A13" s="9" t="s">
        <v>5</v>
      </c>
      <c r="B13" s="11">
        <f>G3</f>
        <v>335</v>
      </c>
      <c r="C13" s="11">
        <f>ROUND((G13/G2)-B13,2)</f>
        <v>112</v>
      </c>
      <c r="D13" s="8"/>
      <c r="E13" s="8"/>
      <c r="F13" s="1">
        <v>447</v>
      </c>
      <c r="G13" s="1">
        <f>SUM(F13*12)</f>
        <v>5364</v>
      </c>
    </row>
    <row r="14" spans="1:11" x14ac:dyDescent="0.45">
      <c r="A14" s="20" t="s">
        <v>7</v>
      </c>
      <c r="B14" s="21">
        <f>G3</f>
        <v>335</v>
      </c>
      <c r="C14" s="21">
        <f>ROUND((G14/G2)-B14,2)</f>
        <v>872</v>
      </c>
      <c r="D14" s="8"/>
      <c r="E14" s="8"/>
      <c r="F14" s="1">
        <v>1207</v>
      </c>
      <c r="G14" s="1">
        <f t="shared" ref="G14:G16" si="1">SUM(F14*12)</f>
        <v>14484</v>
      </c>
    </row>
    <row r="15" spans="1:11" x14ac:dyDescent="0.45">
      <c r="A15" s="9" t="s">
        <v>6</v>
      </c>
      <c r="B15" s="11">
        <f>G3</f>
        <v>335</v>
      </c>
      <c r="C15" s="11">
        <f>ROUND((G15/G2)-B15,2)</f>
        <v>425</v>
      </c>
      <c r="D15" s="8"/>
      <c r="E15" s="8"/>
      <c r="F15" s="1">
        <v>760</v>
      </c>
      <c r="G15" s="1">
        <f t="shared" si="1"/>
        <v>9120</v>
      </c>
    </row>
    <row r="16" spans="1:11" x14ac:dyDescent="0.45">
      <c r="A16" s="20" t="s">
        <v>8</v>
      </c>
      <c r="B16" s="21">
        <f>SUM(G3)</f>
        <v>335</v>
      </c>
      <c r="C16" s="21">
        <f>ROUND((G16/G2)-B16,2)</f>
        <v>1185</v>
      </c>
      <c r="D16" s="8"/>
      <c r="E16" s="8"/>
      <c r="F16" s="1">
        <v>1520</v>
      </c>
      <c r="G16" s="1">
        <f t="shared" si="1"/>
        <v>18240</v>
      </c>
    </row>
    <row r="17" spans="1:9" x14ac:dyDescent="0.45">
      <c r="A17" s="7"/>
      <c r="B17" s="10"/>
      <c r="C17" s="10"/>
      <c r="D17" s="8"/>
      <c r="E17" s="8"/>
      <c r="G17"/>
      <c r="I17" s="5"/>
    </row>
    <row r="18" spans="1:9" ht="29.25" x14ac:dyDescent="0.55000000000000004">
      <c r="A18" s="26" t="s">
        <v>16</v>
      </c>
      <c r="B18" s="23" t="s">
        <v>10</v>
      </c>
      <c r="C18" s="23" t="s">
        <v>9</v>
      </c>
      <c r="D18" s="8"/>
      <c r="E18" s="12" t="s">
        <v>12</v>
      </c>
      <c r="F18" s="1" t="s">
        <v>0</v>
      </c>
      <c r="G18" s="1" t="s">
        <v>1</v>
      </c>
    </row>
    <row r="19" spans="1:9" x14ac:dyDescent="0.45">
      <c r="A19" s="9" t="s">
        <v>5</v>
      </c>
      <c r="B19" s="11">
        <f>G3</f>
        <v>335</v>
      </c>
      <c r="C19" s="11">
        <f>ROUND((G19/G2)-B19,2)</f>
        <v>189</v>
      </c>
      <c r="D19" s="8"/>
      <c r="E19" s="8"/>
      <c r="F19" s="1">
        <v>524</v>
      </c>
      <c r="G19" s="1">
        <f>SUM(F19*12)</f>
        <v>6288</v>
      </c>
    </row>
    <row r="20" spans="1:9" x14ac:dyDescent="0.45">
      <c r="A20" s="24" t="s">
        <v>7</v>
      </c>
      <c r="B20" s="25">
        <f>G3</f>
        <v>335</v>
      </c>
      <c r="C20" s="25">
        <f>ROUND((G20/G2)-B20,2)</f>
        <v>1028</v>
      </c>
      <c r="D20" s="8"/>
      <c r="E20" s="8"/>
      <c r="F20" s="1">
        <v>1363</v>
      </c>
      <c r="G20" s="1">
        <f t="shared" ref="G20:G22" si="2">SUM(F20*12)</f>
        <v>16356</v>
      </c>
    </row>
    <row r="21" spans="1:9" x14ac:dyDescent="0.45">
      <c r="A21" s="9" t="s">
        <v>6</v>
      </c>
      <c r="B21" s="11">
        <f>G3</f>
        <v>335</v>
      </c>
      <c r="C21" s="11">
        <f>ROUND((G21/G2)-B21,2)</f>
        <v>556</v>
      </c>
      <c r="D21" s="8"/>
      <c r="E21" s="8"/>
      <c r="F21" s="1">
        <v>891</v>
      </c>
      <c r="G21" s="1">
        <f t="shared" si="2"/>
        <v>10692</v>
      </c>
    </row>
    <row r="22" spans="1:9" x14ac:dyDescent="0.45">
      <c r="A22" s="24" t="s">
        <v>8</v>
      </c>
      <c r="B22" s="25">
        <f>G3</f>
        <v>335</v>
      </c>
      <c r="C22" s="25">
        <f>ROUND((G22/G2)-B22,2)</f>
        <v>1395</v>
      </c>
      <c r="D22" s="8"/>
      <c r="E22" s="8"/>
      <c r="F22" s="1">
        <v>1730</v>
      </c>
      <c r="G22" s="1">
        <f t="shared" si="2"/>
        <v>20760</v>
      </c>
    </row>
    <row r="23" spans="1:9" x14ac:dyDescent="0.45">
      <c r="A23" s="7"/>
      <c r="B23" s="10"/>
      <c r="C23" s="10"/>
      <c r="D23" s="8"/>
      <c r="E23" s="8"/>
      <c r="G23"/>
    </row>
    <row r="24" spans="1:9" ht="29.25" x14ac:dyDescent="0.55000000000000004">
      <c r="A24" s="30" t="s">
        <v>2</v>
      </c>
      <c r="B24" s="27" t="s">
        <v>10</v>
      </c>
      <c r="C24" s="27" t="s">
        <v>9</v>
      </c>
      <c r="D24" s="8"/>
      <c r="E24" s="12" t="s">
        <v>2</v>
      </c>
      <c r="F24" s="1" t="s">
        <v>0</v>
      </c>
      <c r="G24" s="1" t="s">
        <v>1</v>
      </c>
    </row>
    <row r="25" spans="1:9" x14ac:dyDescent="0.45">
      <c r="A25" s="9" t="s">
        <v>5</v>
      </c>
      <c r="B25" s="11">
        <f>G3</f>
        <v>335</v>
      </c>
      <c r="C25" s="11">
        <f>ROUND((G25/G2)-B25,2)</f>
        <v>678</v>
      </c>
      <c r="D25" s="8"/>
      <c r="E25" s="8"/>
      <c r="F25" s="1">
        <v>1013</v>
      </c>
      <c r="G25" s="1">
        <f>SUM(F25*12)</f>
        <v>12156</v>
      </c>
    </row>
    <row r="26" spans="1:9" x14ac:dyDescent="0.45">
      <c r="A26" s="28" t="s">
        <v>7</v>
      </c>
      <c r="B26" s="29">
        <f>G3</f>
        <v>335</v>
      </c>
      <c r="C26" s="29">
        <f>ROUND((G26/G2)-B26,2)</f>
        <v>2067</v>
      </c>
      <c r="D26" s="8"/>
      <c r="E26" s="8"/>
      <c r="F26" s="1">
        <v>2402</v>
      </c>
      <c r="G26" s="1">
        <f t="shared" ref="G26:G28" si="3">SUM(F26*12)</f>
        <v>28824</v>
      </c>
    </row>
    <row r="27" spans="1:9" x14ac:dyDescent="0.45">
      <c r="A27" s="9" t="s">
        <v>6</v>
      </c>
      <c r="B27" s="11">
        <f>G3</f>
        <v>335</v>
      </c>
      <c r="C27" s="11">
        <f>ROUND((G27/G2)-B27,2)</f>
        <v>1172</v>
      </c>
      <c r="D27" s="8"/>
      <c r="E27" s="8"/>
      <c r="F27" s="1">
        <v>1507</v>
      </c>
      <c r="G27" s="1">
        <f t="shared" si="3"/>
        <v>18084</v>
      </c>
    </row>
    <row r="28" spans="1:9" x14ac:dyDescent="0.45">
      <c r="A28" s="28" t="s">
        <v>8</v>
      </c>
      <c r="B28" s="29">
        <f>G3</f>
        <v>335</v>
      </c>
      <c r="C28" s="29">
        <f>ROUND((G28/G2)-B28,2)</f>
        <v>2506</v>
      </c>
      <c r="D28" s="8"/>
      <c r="E28" s="8"/>
      <c r="F28" s="1">
        <v>2841</v>
      </c>
      <c r="G28" s="1">
        <f t="shared" si="3"/>
        <v>34092</v>
      </c>
    </row>
    <row r="29" spans="1:9" x14ac:dyDescent="0.45">
      <c r="F29" s="1"/>
    </row>
    <row r="30" spans="1:9" ht="29.25" x14ac:dyDescent="0.55000000000000004">
      <c r="A30" s="34" t="s">
        <v>17</v>
      </c>
      <c r="B30" s="31" t="s">
        <v>10</v>
      </c>
      <c r="C30" s="31" t="s">
        <v>9</v>
      </c>
      <c r="D30" s="8"/>
      <c r="E30" s="12" t="s">
        <v>15</v>
      </c>
      <c r="F30" s="1" t="s">
        <v>0</v>
      </c>
      <c r="G30" s="1" t="s">
        <v>1</v>
      </c>
    </row>
    <row r="31" spans="1:9" x14ac:dyDescent="0.45">
      <c r="A31" s="9" t="s">
        <v>5</v>
      </c>
      <c r="B31" s="11">
        <f>G3</f>
        <v>335</v>
      </c>
      <c r="C31" s="11">
        <f>ROUND((G31/G2)-B31,2)</f>
        <v>676.2</v>
      </c>
      <c r="D31" s="8"/>
      <c r="E31" s="8"/>
      <c r="F31" s="1">
        <v>1011.2</v>
      </c>
      <c r="G31" s="1">
        <f>SUM(F31*12)</f>
        <v>12134.400000000001</v>
      </c>
    </row>
    <row r="32" spans="1:9" x14ac:dyDescent="0.45">
      <c r="A32" s="32" t="s">
        <v>7</v>
      </c>
      <c r="B32" s="33">
        <f>G3</f>
        <v>335</v>
      </c>
      <c r="C32" s="33">
        <f>ROUND((G32/G2)-B32,2)</f>
        <v>2127.3200000000002</v>
      </c>
      <c r="D32" s="8"/>
      <c r="E32" s="8"/>
      <c r="F32" s="1">
        <v>2462.3200000000002</v>
      </c>
      <c r="G32" s="1">
        <f t="shared" ref="G32:G34" si="4">SUM(F32*12)</f>
        <v>29547.840000000004</v>
      </c>
    </row>
    <row r="33" spans="1:7" x14ac:dyDescent="0.45">
      <c r="A33" s="9" t="s">
        <v>6</v>
      </c>
      <c r="B33" s="11">
        <f>G3</f>
        <v>335</v>
      </c>
      <c r="C33" s="11">
        <f>ROUND((G33/G2)-B33,2)</f>
        <v>1258</v>
      </c>
      <c r="D33" s="8"/>
      <c r="E33" s="8"/>
      <c r="F33" s="1">
        <v>1593</v>
      </c>
      <c r="G33" s="1">
        <f t="shared" si="4"/>
        <v>19116</v>
      </c>
    </row>
    <row r="34" spans="1:7" x14ac:dyDescent="0.45">
      <c r="A34" s="32" t="s">
        <v>8</v>
      </c>
      <c r="B34" s="33">
        <f>G3</f>
        <v>335</v>
      </c>
      <c r="C34" s="33">
        <f>ROUND((G34/G2)-B34,2)</f>
        <v>2279.9</v>
      </c>
      <c r="D34" s="8"/>
      <c r="E34" s="8"/>
      <c r="F34" s="1">
        <v>2614.9</v>
      </c>
      <c r="G34" s="1">
        <f t="shared" si="4"/>
        <v>31378.800000000003</v>
      </c>
    </row>
  </sheetData>
  <mergeCells count="4">
    <mergeCell ref="A2:C2"/>
    <mergeCell ref="A1:C1"/>
    <mergeCell ref="A3:C3"/>
    <mergeCell ref="A4:C4"/>
  </mergeCells>
  <printOptions horizontalCentered="1"/>
  <pageMargins left="1" right="1" top="1" bottom="1" header="0.5" footer="0.5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13532634109AF4396C8A87F6ED47C34" ma:contentTypeVersion="14" ma:contentTypeDescription="Create a new document." ma:contentTypeScope="" ma:versionID="dff6a210c5c549f5331f5f3f6e9bc670">
  <xsd:schema xmlns:xsd="http://www.w3.org/2001/XMLSchema" xmlns:xs="http://www.w3.org/2001/XMLSchema" xmlns:p="http://schemas.microsoft.com/office/2006/metadata/properties" xmlns:ns1="http://schemas.microsoft.com/sharepoint/v3" xmlns:ns3="9515913c-2264-48ef-ac93-ea34ae0fcb29" targetNamespace="http://schemas.microsoft.com/office/2006/metadata/properties" ma:root="true" ma:fieldsID="32d7620f16970a620fb852c81a8656c3" ns1:_="" ns3:_="">
    <xsd:import namespace="http://schemas.microsoft.com/sharepoint/v3"/>
    <xsd:import namespace="9515913c-2264-48ef-ac93-ea34ae0fcb2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1:_ip_UnifiedCompliancePolicyProperties" minOccurs="0"/>
                <xsd:element ref="ns1:_ip_UnifiedCompliancePolicyUIAction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ObjectDetectorVersions" minOccurs="0"/>
                <xsd:element ref="ns3:MediaServiceSearchProperties" minOccurs="0"/>
                <xsd:element ref="ns3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0" nillable="true" ma:displayName="Unified Compliance Policy Properties" ma:description="" ma:hidden="true" ma:internalName="_ip_UnifiedCompliancePolicyProperties">
      <xsd:simpleType>
        <xsd:restriction base="dms:Note"/>
      </xsd:simpleType>
    </xsd:element>
    <xsd:element name="_ip_UnifiedCompliancePolicyUIAction" ma:index="11" nillable="true" ma:displayName="Unified Compliance Policy UI Action" ma:description="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15913c-2264-48ef-ac93-ea34ae0fcb2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internalName="MediaServiceAutoTags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SystemTags" ma:index="21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410C8A2-E5AE-4770-904B-9A71D0BB9CCC}">
  <ds:schemaRefs>
    <ds:schemaRef ds:uri="http://purl.org/dc/elements/1.1/"/>
    <ds:schemaRef ds:uri="9515913c-2264-48ef-ac93-ea34ae0fcb29"/>
    <ds:schemaRef ds:uri="http://purl.org/dc/terms/"/>
    <ds:schemaRef ds:uri="http://schemas.openxmlformats.org/package/2006/metadata/core-properties"/>
    <ds:schemaRef ds:uri="http://schemas.microsoft.com/sharepoint/v3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4734EA42-BE60-4758-9B21-BA9DF908FAD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D2641F3-869B-45C0-947F-5CC7C14F005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515913c-2264-48ef-ac93-ea34ae0fcb2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AFA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Pack</dc:creator>
  <cp:lastModifiedBy>Audrey Schoonover</cp:lastModifiedBy>
  <cp:lastPrinted>2020-07-06T00:19:34Z</cp:lastPrinted>
  <dcterms:created xsi:type="dcterms:W3CDTF">2013-10-01T23:49:22Z</dcterms:created>
  <dcterms:modified xsi:type="dcterms:W3CDTF">2024-08-06T03:56:25Z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0x010100213532634109AF4396C8A87F6ED47C34</vt:lpwstr>
  </property>
</Properties>
</file>